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3 KOVAS\PROJEKTAI\"/>
    </mc:Choice>
  </mc:AlternateContent>
  <xr:revisionPtr revIDLastSave="0" documentId="13_ncr:1_{FE37EBFF-AD36-4FF9-AB33-90DA5C5BB733}" xr6:coauthVersionLast="47" xr6:coauthVersionMax="47" xr10:uidLastSave="{00000000-0000-0000-0000-000000000000}"/>
  <bookViews>
    <workbookView xWindow="-108" yWindow="-108" windowWidth="23256" windowHeight="12456" xr2:uid="{92C9C8AC-899F-4A87-80B2-5FF4165E6300}"/>
  </bookViews>
  <sheets>
    <sheet name="Investicijos" sheetId="2" r:id="rId1"/>
  </sheets>
  <definedNames>
    <definedName name="_xlnm.Print_Titles" localSheetId="0">Investicijos!$7:$8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7" i="2" l="1"/>
  <c r="C93" i="2"/>
  <c r="C60" i="2" l="1"/>
  <c r="C11" i="2" l="1"/>
  <c r="C10" i="2" s="1"/>
  <c r="C103" i="2" s="1"/>
  <c r="C48" i="2"/>
  <c r="C47" i="2" s="1"/>
  <c r="C40" i="2"/>
  <c r="C30" i="2"/>
  <c r="C34" i="2"/>
  <c r="C45" i="2" l="1"/>
  <c r="C44" i="2" s="1"/>
  <c r="C28" i="2"/>
  <c r="C27" i="2" s="1"/>
  <c r="C62" i="2"/>
  <c r="C61" i="2" s="1"/>
  <c r="C65" i="2"/>
  <c r="C64" i="2" l="1"/>
  <c r="D17" i="2" l="1"/>
  <c r="D12" i="2"/>
  <c r="C56" i="2"/>
  <c r="C55" i="2" s="1"/>
  <c r="C39" i="2" l="1"/>
  <c r="C38" i="2" s="1"/>
  <c r="C24" i="2" l="1"/>
  <c r="C23" i="2" s="1"/>
  <c r="C12" i="2" l="1"/>
  <c r="C86" i="2" l="1"/>
  <c r="C85" i="2" s="1"/>
  <c r="D85" i="2"/>
  <c r="C77" i="2" l="1"/>
  <c r="C76" i="2" s="1"/>
  <c r="C68" i="2"/>
  <c r="D67" i="2"/>
  <c r="C67" i="2" l="1"/>
  <c r="D14" i="2"/>
  <c r="D53" i="2" l="1"/>
  <c r="D52" i="2" s="1"/>
  <c r="C83" i="2" l="1"/>
  <c r="C82" i="2" s="1"/>
  <c r="C59" i="2"/>
  <c r="C58" i="2" s="1"/>
  <c r="C36" i="2" l="1"/>
  <c r="C33" i="2" s="1"/>
  <c r="C21" i="2" l="1"/>
  <c r="C20" i="2" s="1"/>
  <c r="D27" i="2"/>
  <c r="C42" i="2"/>
  <c r="C104" i="2" s="1"/>
  <c r="C41" i="2" l="1"/>
  <c r="C53" i="2"/>
  <c r="C52" i="2" s="1"/>
  <c r="C74" i="2" l="1"/>
  <c r="C73" i="2" s="1"/>
  <c r="C17" i="2" l="1"/>
  <c r="C106" i="2" s="1"/>
  <c r="C14" i="2" l="1"/>
  <c r="C9" i="2" l="1"/>
  <c r="C105" i="2"/>
  <c r="C71" i="2"/>
  <c r="C70" i="2" l="1"/>
  <c r="C80" i="2"/>
  <c r="C79" i="2" s="1"/>
  <c r="C88" i="2" l="1"/>
  <c r="C102" i="2"/>
  <c r="C107" i="2" s="1"/>
</calcChain>
</file>

<file path=xl/sharedStrings.xml><?xml version="1.0" encoding="utf-8"?>
<sst xmlns="http://schemas.openxmlformats.org/spreadsheetml/2006/main" count="212" uniqueCount="178">
  <si>
    <t>Eil. Nr.</t>
  </si>
  <si>
    <t xml:space="preserve"> Asignavimų valdytojo ir programos (priemonės) pavadinimas</t>
  </si>
  <si>
    <t>Iš viso</t>
  </si>
  <si>
    <t>1.</t>
  </si>
  <si>
    <t>1.1.</t>
  </si>
  <si>
    <t>Savivaldybės valdymo ir pagrindinių funkcijų vykdymo programa Nr. 4</t>
  </si>
  <si>
    <t>1.1.1.</t>
  </si>
  <si>
    <t>2.</t>
  </si>
  <si>
    <t>Savivaldybės administracija</t>
  </si>
  <si>
    <t>2.1.</t>
  </si>
  <si>
    <t>Ugdymo kokybės ir mokymosi aplinkos užtikrinimo programa Nr. 1</t>
  </si>
  <si>
    <t>2.1.1.</t>
  </si>
  <si>
    <t>Socialinės paramos ir sveikatos apsaugos paslaugų kokybės ir prieinamumo gerinimo programa Nr. 2</t>
  </si>
  <si>
    <t>______________________</t>
  </si>
  <si>
    <t>1.3.</t>
  </si>
  <si>
    <t>Nijolė Mackevičienė, (8 440)  45 554</t>
  </si>
  <si>
    <t>Eurais</t>
  </si>
  <si>
    <t>Suma</t>
  </si>
  <si>
    <t>Kultūros ir turizmo, sporto, jaunimo ir bendruomenių veiklos aktyvinimo programa Nr. 3</t>
  </si>
  <si>
    <t>1.4.</t>
  </si>
  <si>
    <t>1.4.2.</t>
  </si>
  <si>
    <t>13.</t>
  </si>
  <si>
    <t>13.1.</t>
  </si>
  <si>
    <t>15.</t>
  </si>
  <si>
    <t>15.1.</t>
  </si>
  <si>
    <t>15.1.1.</t>
  </si>
  <si>
    <t>16.</t>
  </si>
  <si>
    <t>18.</t>
  </si>
  <si>
    <t>18.1.1.</t>
  </si>
  <si>
    <t>3.</t>
  </si>
  <si>
    <t>3.1.</t>
  </si>
  <si>
    <t>3.1.1.</t>
  </si>
  <si>
    <t>4.</t>
  </si>
  <si>
    <t>4.1.</t>
  </si>
  <si>
    <t>4.1.1.</t>
  </si>
  <si>
    <t>5.</t>
  </si>
  <si>
    <t>5.1.</t>
  </si>
  <si>
    <t>5.1.1.</t>
  </si>
  <si>
    <t>6.</t>
  </si>
  <si>
    <t>6.1.</t>
  </si>
  <si>
    <t>6.1.1.</t>
  </si>
  <si>
    <t>7.</t>
  </si>
  <si>
    <t>7.1.1.</t>
  </si>
  <si>
    <t>8.</t>
  </si>
  <si>
    <t>9.</t>
  </si>
  <si>
    <t>10.</t>
  </si>
  <si>
    <t>10.1.</t>
  </si>
  <si>
    <t>10.1.1.</t>
  </si>
  <si>
    <t>11.</t>
  </si>
  <si>
    <t>11.1.</t>
  </si>
  <si>
    <t>11.1.1.</t>
  </si>
  <si>
    <t>12.</t>
  </si>
  <si>
    <t>12.1.</t>
  </si>
  <si>
    <t>12.1.1.</t>
  </si>
  <si>
    <t>14.</t>
  </si>
  <si>
    <t>14.1.1.</t>
  </si>
  <si>
    <t>14.1.</t>
  </si>
  <si>
    <t>16.1.</t>
  </si>
  <si>
    <t>16.1.1.</t>
  </si>
  <si>
    <t>Skuodo vaikų lopšelis-darželis</t>
  </si>
  <si>
    <t>Mosėdžio vaikų lopšelis-darželis</t>
  </si>
  <si>
    <t>7.1.</t>
  </si>
  <si>
    <t>Infrastruktūros ir investicijų plėtros programa Nr. 6</t>
  </si>
  <si>
    <t>Barstyčių seniūnija</t>
  </si>
  <si>
    <t>Aleksandrijos seniūnija</t>
  </si>
  <si>
    <t>Ylakių seniūnija</t>
  </si>
  <si>
    <t>Lenkimų seniūnija</t>
  </si>
  <si>
    <t>Mosėdžio seniūnija</t>
  </si>
  <si>
    <t>Notėnų seniūnija</t>
  </si>
  <si>
    <t>Šačių seniūnija</t>
  </si>
  <si>
    <t>13.1.1.</t>
  </si>
  <si>
    <t>Ylakių gimnazija</t>
  </si>
  <si>
    <t>Skuodo rajono kultūros centras</t>
  </si>
  <si>
    <t>Ylakių vaikų lopšelis-darželis</t>
  </si>
  <si>
    <t>Mosėdžio gimnazija</t>
  </si>
  <si>
    <t>Skuodo Pranciškaus Žadeikio gimnazija</t>
  </si>
  <si>
    <t>8.1.</t>
  </si>
  <si>
    <t>8.1.1.</t>
  </si>
  <si>
    <t>9.1.</t>
  </si>
  <si>
    <t>9.1.1.</t>
  </si>
  <si>
    <t>17.</t>
  </si>
  <si>
    <t>17.1.</t>
  </si>
  <si>
    <t>17.1.1.</t>
  </si>
  <si>
    <t>19.</t>
  </si>
  <si>
    <t>19.1.</t>
  </si>
  <si>
    <t>19.1.1.</t>
  </si>
  <si>
    <t>20.</t>
  </si>
  <si>
    <t>20.1.</t>
  </si>
  <si>
    <t>20.1.1.</t>
  </si>
  <si>
    <t>Skuodo rajono savivaldybės R. Granausko viešoji biblioteka</t>
  </si>
  <si>
    <t>4.2.</t>
  </si>
  <si>
    <t>4.2.1.</t>
  </si>
  <si>
    <t>8.2.</t>
  </si>
  <si>
    <t>8.2.1.</t>
  </si>
  <si>
    <t>8.2.2.</t>
  </si>
  <si>
    <t xml:space="preserve">SKUODO RAJONO SAVIVALDYBĖS 2024 METŲ BIUDŽETO ASIGNAVIMŲ PATIKSLINIMAS </t>
  </si>
  <si>
    <t>Paaiškinimai</t>
  </si>
  <si>
    <t>Skuodo meno mokykla</t>
  </si>
  <si>
    <t>Skuodo rajono savivaldybės kūno kultūros ir sporto centras</t>
  </si>
  <si>
    <t>43000 Eur – patalpų pirkimas, 6000 Eur – naujos virtuvės įrengimas naujose patalpose, 1000 Eur – sanitarinių mazgų sutvarkymas.</t>
  </si>
  <si>
    <t>7000 Eur – vejos pjovimo traktoriukas, 16000 Eur – šilumos punkto modernizavimas.</t>
  </si>
  <si>
    <t>Skuodo muziejus</t>
  </si>
  <si>
    <t>1000 Eur – fotoaparatas eksponatų skaitmeninimui, 700 Eur – šviesos šaltiniai eksponatų skaitmeninimui, 2400 Eur – kasos aparatas.</t>
  </si>
  <si>
    <t>20000 Eur – administracinio pastato šildymo sistemos ir katilinės rekonstrukcija, 2800 Eur – seniūno kabineto remontas.</t>
  </si>
  <si>
    <t>Skuodo miesto seniūnija</t>
  </si>
  <si>
    <t>1.2.</t>
  </si>
  <si>
    <t>1.2.1.</t>
  </si>
  <si>
    <t>1.3.1.</t>
  </si>
  <si>
    <t>1.3.2.</t>
  </si>
  <si>
    <t>1.4.1.</t>
  </si>
  <si>
    <t>3.1.2.</t>
  </si>
  <si>
    <t>5.2.</t>
  </si>
  <si>
    <t>5.2.1.</t>
  </si>
  <si>
    <t>8.2.3.</t>
  </si>
  <si>
    <t>8.2.4.</t>
  </si>
  <si>
    <t>I</t>
  </si>
  <si>
    <t>II</t>
  </si>
  <si>
    <t>IV</t>
  </si>
  <si>
    <t>VI</t>
  </si>
  <si>
    <t>Pagal programas</t>
  </si>
  <si>
    <t>III</t>
  </si>
  <si>
    <t>14200 Eur – kabinetų remontas, 12000 Eur – laiptinės remontas, 12000 Eur – priešgaisrinė signalizacija, 35000 Eur – mikroautobusas, 7200 Eur – sanitarinio mazgo remontas, 7600 Eur – garažų grindų betonavimas ir stogo remontas.</t>
  </si>
  <si>
    <t>L. Andriekaus g.</t>
  </si>
  <si>
    <t>15000 Eur – Mosėdžio PSPC aikštelės asfaltavimo projektavimas, 30000 Eur – Automobilis Skuodo PSPC.</t>
  </si>
  <si>
    <t>4.2.2.</t>
  </si>
  <si>
    <t>18.1.</t>
  </si>
  <si>
    <t>Takai naujose kapinėse, vandentiekio atvedimas.</t>
  </si>
  <si>
    <t>(Nepaskirstytų lėšų rezervo paskirstymas)</t>
  </si>
  <si>
    <t>Aiškinamojo rašto dėl Skuodo rajono savivaldybės 2024 metų biudžeto patikslinimo (kovo mėn.) priedas</t>
  </si>
  <si>
    <t>3.5.1.2. Organizacijų aktyvinimas ir projektinės veiklos skatinimas</t>
  </si>
  <si>
    <t>2.2.1.8. Medicinos prieinamumo paslaugų didinimas</t>
  </si>
  <si>
    <t>3.2.1.1. Turizmo skatinimo priemonių įgyvendinimas</t>
  </si>
  <si>
    <t>4.1.1.1. Savivaldybės administracijos veiklos užtikrinimas</t>
  </si>
  <si>
    <t>4.1.1.3. Savivaldybės tarybos veiklos užtikrinimas</t>
  </si>
  <si>
    <t>6.1.2.3. UAB Skuodo autobusai įstatiniam kapitalui padidinti</t>
  </si>
  <si>
    <t>6.1.3.5. UAB „Skuodo vandenys“ vandentiekio ir nuotekų tinklų infrastruktūros tvarkymas ir modernizavimas</t>
  </si>
  <si>
    <t>6.2.2.6. Kelių priežiūros ir plėtros programos įgyvendinimas</t>
  </si>
  <si>
    <t>6.1.1.1. Gatvių apšvietimo užtikrinimas seniūnijose</t>
  </si>
  <si>
    <t>4.1.1.2. Seniūnijų veiklos užtikrinimas</t>
  </si>
  <si>
    <t xml:space="preserve">6.1.1.6. Kapinių (veikiančių ir neveikiančių) tvarkymo ir priežiūros užtikrinimas seniūnijose </t>
  </si>
  <si>
    <t>6.1.1.2. Komunalinio ūkio plėtra seniūnijose</t>
  </si>
  <si>
    <t>3.1.1.12. Seniūnijų patalpose esančių bibliotekų išlaikymas</t>
  </si>
  <si>
    <t>6.2.1.29. Skuodo miesto šiaurinio kvartalo kompleksinis sutvarkymas</t>
  </si>
  <si>
    <t>3.1.1.1. Skuodo rajono savivaldybės R. Granausko viešosios bibliotekos veiklos  užtikrinimas</t>
  </si>
  <si>
    <t>3.1.1.2. Kultūros centro veiklos užtikrinimas</t>
  </si>
  <si>
    <t>3.1.1.6. Skuodo muziejaus veiklos užtikrinimas</t>
  </si>
  <si>
    <t>1.1.2.4. Skuodo rajono savivaldybės kūno kultūros ir sporto centro veiklos užtikrinimas</t>
  </si>
  <si>
    <t>1.1.1.1. Ugdymo proceso organizavimas ir vykdymas lopšeliuose darželiuose</t>
  </si>
  <si>
    <t>1.1.1.3. Ugdymo proceso organizavimas ir vykdymas gimnazijose, vidurinio ugdymo mokyklose</t>
  </si>
  <si>
    <t>1.1.2.1. Skuodo meno mokyklos veiklos organizavimo užtikrinimas</t>
  </si>
  <si>
    <t>Lieka rezerve SKKSC sporto salės Šaulių g. remontui</t>
  </si>
  <si>
    <t>4600 Eur – telferis (kompaktiškas kėlimo bokštas, pasiekiantis  5,35 m maksimalų aukštį) 4 vnt., 10230 Eur – tautiniai batai ir rūbai kolektyvams, 35000 Eur – lauko garso aparatūra.</t>
  </si>
  <si>
    <t>Sąmata S00.271 – nepaskirstytų lėšų rezervas (investicijos)</t>
  </si>
  <si>
    <t>Sąmata S00.018 – nepaskirstytų lėšų rezervas (nenumatytos išlaidos)</t>
  </si>
  <si>
    <t>Lieka rezerve nenumatytoms išlaidoms</t>
  </si>
  <si>
    <t>10000 Eur – katilinės katilų keitimas, 50000 Eur – sporto salės remontas.</t>
  </si>
  <si>
    <t>Vamzdynų ir elektros instaliacijos atnaujinimo, sutvarkymo darbai, grindų ir sienų plytelių keitimas, sanitarinių mazgų keitimas (WC, praustuvai, maišytuvai).</t>
  </si>
  <si>
    <t>Pastatų priežiūra.</t>
  </si>
  <si>
    <t>Traktorius.</t>
  </si>
  <si>
    <t>Šaligatvių atnaujinimas  Laisvės g. – techninio projekto parengimas.</t>
  </si>
  <si>
    <t>Automobilių stovėjimo aikštelių sutvarkymas (Šatrijos g. 14).</t>
  </si>
  <si>
    <t>Šilumos punkto automatizavimas.</t>
  </si>
  <si>
    <t>Šliktinės k. administracinio pastato antro aukšto apšildymas su šilumos surbliu Oras-oras 10-12 kw (2 vnt).</t>
  </si>
  <si>
    <t>2100 Eur – Mulčeris,žolės smulkintuvas EFGC-175, 13860 Eur – Krakių bendruomenės pastato 12 sąramų remontas ir 11 langų pakeitimas.</t>
  </si>
  <si>
    <t>Kompiuteris.</t>
  </si>
  <si>
    <t>Kultūros namų patalpų atnaujinimas, scenos ir apšvietimo įrengimas.</t>
  </si>
  <si>
    <t xml:space="preserve">Pėsčiųjų perėjos įrengimo TP parengimas ir perėjos įrengimas. </t>
  </si>
  <si>
    <t>Ylakių kapinių vartų atnaujinimas.</t>
  </si>
  <si>
    <t>Šaligatvio Barstyčių mstl. įrengimas, 430 m. (projekto parengimas).</t>
  </si>
  <si>
    <t>Kelių šlavimo mašina.</t>
  </si>
  <si>
    <t>Įstatinis kapitalas apyvartinėms lėšoms.</t>
  </si>
  <si>
    <t>Tribūna.</t>
  </si>
  <si>
    <t>Skuodo informacijos centrui 1000 Eur – automobilio remontas, 2000 Eur – www.infoskuodas.lt interaktyvaus žemėlapio paruošimas.</t>
  </si>
  <si>
    <t>5000 Eur – Aleksandrijos filialo remontas, 2400 Eur – kompiuteriai, 2 vnt.</t>
  </si>
  <si>
    <t>9500 Eur – nulinio apsisukimo traktoriukas (žoliapjovė), 10000 Eur – fontano miesto parke projekto parengimas.</t>
  </si>
  <si>
    <t>16000 Eur – sporto salės Šaulių g. 7, Skuodas, aikštelės projektavimui, 4000 Eur – paraiškos rengimas, 2600 Eur – kompiuteriai, 2 vnt.</t>
  </si>
  <si>
    <t>III aukšto klasių  (buvusių bibliotekos patalpų) remontas.</t>
  </si>
  <si>
    <t>Gimnazijos fasadų remontas ir dažymas (7442 kv. 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</si>
</sst>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Calibri"/>
      <family val="2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</font>
    <font>
      <b/>
      <sz val="12"/>
      <name val="Times New Roman"/>
      <family val="1"/>
      <charset val="186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1" fontId="2" fillId="0" borderId="0" xfId="1" applyNumberFormat="1" applyFont="1" applyAlignment="1">
      <alignment horizontal="center"/>
    </xf>
    <xf numFmtId="1" fontId="6" fillId="0" borderId="0" xfId="1" applyNumberFormat="1" applyFont="1" applyAlignment="1">
      <alignment horizontal="center"/>
    </xf>
    <xf numFmtId="0" fontId="10" fillId="0" borderId="2" xfId="1" applyFont="1" applyBorder="1" applyAlignment="1">
      <alignment wrapText="1"/>
    </xf>
    <xf numFmtId="0" fontId="8" fillId="0" borderId="2" xfId="1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49" fontId="8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9" fillId="0" borderId="2" xfId="1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8" fillId="3" borderId="2" xfId="1" applyFont="1" applyFill="1" applyBorder="1" applyAlignment="1">
      <alignment horizontal="left" vertical="center" wrapText="1"/>
    </xf>
    <xf numFmtId="0" fontId="9" fillId="0" borderId="2" xfId="1" applyFont="1" applyBorder="1" applyAlignment="1">
      <alignment horizontal="left" vertical="center"/>
    </xf>
    <xf numFmtId="0" fontId="8" fillId="0" borderId="2" xfId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/>
    </xf>
    <xf numFmtId="3" fontId="8" fillId="0" borderId="1" xfId="1" applyNumberFormat="1" applyFont="1" applyBorder="1" applyAlignment="1">
      <alignment horizontal="left" vertical="center" wrapText="1"/>
    </xf>
    <xf numFmtId="0" fontId="6" fillId="0" borderId="0" xfId="1" applyFont="1" applyAlignment="1">
      <alignment horizontal="center" wrapText="1"/>
    </xf>
    <xf numFmtId="0" fontId="9" fillId="0" borderId="1" xfId="1" applyFont="1" applyBorder="1" applyAlignment="1">
      <alignment horizontal="left" vertical="center"/>
    </xf>
    <xf numFmtId="3" fontId="9" fillId="0" borderId="1" xfId="1" applyNumberFormat="1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left" vertical="center"/>
    </xf>
    <xf numFmtId="3" fontId="8" fillId="0" borderId="1" xfId="1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left" vertical="center"/>
    </xf>
    <xf numFmtId="3" fontId="9" fillId="0" borderId="1" xfId="1" applyNumberFormat="1" applyFont="1" applyBorder="1" applyAlignment="1">
      <alignment horizontal="center"/>
    </xf>
    <xf numFmtId="0" fontId="8" fillId="0" borderId="0" xfId="1" applyFont="1" applyAlignment="1">
      <alignment horizontal="center"/>
    </xf>
    <xf numFmtId="1" fontId="8" fillId="0" borderId="0" xfId="1" applyNumberFormat="1" applyFont="1" applyAlignment="1">
      <alignment horizontal="center"/>
    </xf>
    <xf numFmtId="0" fontId="12" fillId="0" borderId="0" xfId="1" applyFont="1" applyAlignment="1">
      <alignment horizontal="left"/>
    </xf>
    <xf numFmtId="0" fontId="9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49" fontId="9" fillId="0" borderId="1" xfId="1" applyNumberFormat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/>
    </xf>
    <xf numFmtId="49" fontId="9" fillId="3" borderId="1" xfId="1" applyNumberFormat="1" applyFont="1" applyFill="1" applyBorder="1" applyAlignment="1">
      <alignment horizontal="center" vertical="center"/>
    </xf>
    <xf numFmtId="49" fontId="8" fillId="3" borderId="1" xfId="1" applyNumberFormat="1" applyFont="1" applyFill="1" applyBorder="1" applyAlignment="1">
      <alignment horizontal="center" vertical="center"/>
    </xf>
    <xf numFmtId="0" fontId="13" fillId="0" borderId="0" xfId="1" applyFont="1"/>
    <xf numFmtId="3" fontId="2" fillId="0" borderId="0" xfId="1" applyNumberFormat="1" applyFont="1" applyAlignment="1">
      <alignment horizontal="center"/>
    </xf>
    <xf numFmtId="3" fontId="6" fillId="0" borderId="0" xfId="1" applyNumberFormat="1" applyFont="1" applyAlignment="1">
      <alignment horizontal="center"/>
    </xf>
    <xf numFmtId="0" fontId="8" fillId="0" borderId="2" xfId="1" applyFont="1" applyBorder="1" applyAlignment="1">
      <alignment vertical="center" wrapText="1"/>
    </xf>
    <xf numFmtId="0" fontId="3" fillId="0" borderId="0" xfId="1" applyFont="1" applyAlignment="1">
      <alignment wrapText="1"/>
    </xf>
    <xf numFmtId="3" fontId="8" fillId="0" borderId="0" xfId="1" applyNumberFormat="1" applyFont="1" applyAlignment="1">
      <alignment horizontal="center"/>
    </xf>
    <xf numFmtId="0" fontId="8" fillId="0" borderId="0" xfId="1" applyFont="1" applyAlignment="1">
      <alignment horizontal="left"/>
    </xf>
    <xf numFmtId="0" fontId="14" fillId="0" borderId="0" xfId="1" applyFont="1"/>
    <xf numFmtId="0" fontId="8" fillId="0" borderId="0" xfId="1" applyFont="1" applyAlignment="1">
      <alignment horizontal="left" wrapText="1"/>
    </xf>
    <xf numFmtId="3" fontId="9" fillId="0" borderId="0" xfId="1" applyNumberFormat="1" applyFont="1" applyAlignment="1">
      <alignment horizontal="center"/>
    </xf>
    <xf numFmtId="0" fontId="8" fillId="0" borderId="0" xfId="1" applyFont="1" applyAlignment="1">
      <alignment horizontal="center"/>
    </xf>
    <xf numFmtId="0" fontId="7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</cellXfs>
  <cellStyles count="3">
    <cellStyle name="Įprastas" xfId="0" builtinId="0"/>
    <cellStyle name="Normal 2" xfId="2" xr:uid="{9FD68C6E-B7FD-4AE0-958E-C702A9EBE3F3}"/>
    <cellStyle name="Paprastas 2" xfId="1" xr:uid="{E3A22214-675A-4DCA-9EC7-FE1AAF8389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AE182-6FDD-4CB0-8157-3C45D0E15A9A}">
  <sheetPr>
    <pageSetUpPr fitToPage="1"/>
  </sheetPr>
  <dimension ref="A1:E110"/>
  <sheetViews>
    <sheetView showZeros="0" tabSelected="1" zoomScale="106" zoomScaleNormal="106" workbookViewId="0">
      <selection activeCell="D81" sqref="D81"/>
    </sheetView>
  </sheetViews>
  <sheetFormatPr defaultColWidth="9.109375" defaultRowHeight="13.2" x14ac:dyDescent="0.25"/>
  <cols>
    <col min="1" max="1" width="6.109375" style="1" customWidth="1"/>
    <col min="2" max="2" width="42.6640625" style="1" customWidth="1"/>
    <col min="3" max="3" width="17.88671875" style="1" customWidth="1"/>
    <col min="4" max="4" width="48.44140625" style="1" customWidth="1"/>
    <col min="5" max="5" width="15.109375" style="1" customWidth="1"/>
    <col min="6" max="16384" width="9.109375" style="1"/>
  </cols>
  <sheetData>
    <row r="1" spans="1:4" ht="44.25" customHeight="1" x14ac:dyDescent="0.25">
      <c r="D1" s="49" t="s">
        <v>128</v>
      </c>
    </row>
    <row r="2" spans="1:4" x14ac:dyDescent="0.25">
      <c r="C2" s="3"/>
    </row>
    <row r="3" spans="1:4" ht="15.6" x14ac:dyDescent="0.3">
      <c r="A3" s="56" t="s">
        <v>95</v>
      </c>
      <c r="B3" s="56"/>
      <c r="C3" s="56"/>
      <c r="D3" s="56"/>
    </row>
    <row r="4" spans="1:4" x14ac:dyDescent="0.25">
      <c r="A4" s="57" t="s">
        <v>127</v>
      </c>
      <c r="B4" s="57"/>
      <c r="C4" s="57"/>
      <c r="D4" s="57"/>
    </row>
    <row r="5" spans="1:4" x14ac:dyDescent="0.25">
      <c r="A5" s="5"/>
      <c r="B5" s="5"/>
      <c r="C5" s="5"/>
      <c r="D5" s="5"/>
    </row>
    <row r="6" spans="1:4" x14ac:dyDescent="0.25">
      <c r="B6" s="4"/>
      <c r="C6" s="27" t="s">
        <v>16</v>
      </c>
    </row>
    <row r="7" spans="1:4" ht="51" customHeight="1" x14ac:dyDescent="0.25">
      <c r="A7" s="12" t="s">
        <v>0</v>
      </c>
      <c r="B7" s="10" t="s">
        <v>1</v>
      </c>
      <c r="C7" s="11" t="s">
        <v>17</v>
      </c>
      <c r="D7" s="11" t="s">
        <v>96</v>
      </c>
    </row>
    <row r="8" spans="1:4" x14ac:dyDescent="0.25">
      <c r="A8" s="14">
        <v>1</v>
      </c>
      <c r="B8" s="14">
        <v>2</v>
      </c>
      <c r="C8" s="15">
        <v>3</v>
      </c>
      <c r="D8" s="14">
        <v>4</v>
      </c>
    </row>
    <row r="9" spans="1:4" ht="13.8" x14ac:dyDescent="0.25">
      <c r="A9" s="39" t="s">
        <v>3</v>
      </c>
      <c r="B9" s="28" t="s">
        <v>8</v>
      </c>
      <c r="C9" s="29">
        <f>C10+C12+C14+C17</f>
        <v>504000</v>
      </c>
      <c r="D9" s="30"/>
    </row>
    <row r="10" spans="1:4" ht="41.4" x14ac:dyDescent="0.25">
      <c r="A10" s="39" t="s">
        <v>4</v>
      </c>
      <c r="B10" s="8" t="s">
        <v>12</v>
      </c>
      <c r="C10" s="29">
        <f>C11</f>
        <v>45000</v>
      </c>
      <c r="D10" s="30"/>
    </row>
    <row r="11" spans="1:4" ht="27.6" x14ac:dyDescent="0.25">
      <c r="A11" s="40" t="s">
        <v>6</v>
      </c>
      <c r="B11" s="48" t="s">
        <v>130</v>
      </c>
      <c r="C11" s="31">
        <f>15000+30000</f>
        <v>45000</v>
      </c>
      <c r="D11" s="26" t="s">
        <v>123</v>
      </c>
    </row>
    <row r="12" spans="1:4" ht="41.4" x14ac:dyDescent="0.25">
      <c r="A12" s="39" t="s">
        <v>105</v>
      </c>
      <c r="B12" s="16" t="s">
        <v>18</v>
      </c>
      <c r="C12" s="29">
        <f>SUM(C13:C13)</f>
        <v>3000</v>
      </c>
      <c r="D12" s="30">
        <f>SUM(D13:D13)</f>
        <v>0</v>
      </c>
    </row>
    <row r="13" spans="1:4" ht="41.4" x14ac:dyDescent="0.25">
      <c r="A13" s="40" t="s">
        <v>106</v>
      </c>
      <c r="B13" s="22" t="s">
        <v>131</v>
      </c>
      <c r="C13" s="31">
        <v>3000</v>
      </c>
      <c r="D13" s="26" t="s">
        <v>172</v>
      </c>
    </row>
    <row r="14" spans="1:4" ht="27.6" x14ac:dyDescent="0.25">
      <c r="A14" s="41" t="s">
        <v>14</v>
      </c>
      <c r="B14" s="16" t="s">
        <v>5</v>
      </c>
      <c r="C14" s="29">
        <f>SUM(C15:C16)</f>
        <v>90000</v>
      </c>
      <c r="D14" s="30">
        <f>SUM(D15:D16)</f>
        <v>0</v>
      </c>
    </row>
    <row r="15" spans="1:4" ht="69" x14ac:dyDescent="0.25">
      <c r="A15" s="42" t="s">
        <v>107</v>
      </c>
      <c r="B15" s="18" t="s">
        <v>132</v>
      </c>
      <c r="C15" s="31">
        <v>88000</v>
      </c>
      <c r="D15" s="26" t="s">
        <v>121</v>
      </c>
    </row>
    <row r="16" spans="1:4" ht="13.8" x14ac:dyDescent="0.25">
      <c r="A16" s="42" t="s">
        <v>108</v>
      </c>
      <c r="B16" s="18" t="s">
        <v>133</v>
      </c>
      <c r="C16" s="31">
        <v>2000</v>
      </c>
      <c r="D16" s="25" t="s">
        <v>171</v>
      </c>
    </row>
    <row r="17" spans="1:4" ht="27.6" x14ac:dyDescent="0.25">
      <c r="A17" s="39" t="s">
        <v>19</v>
      </c>
      <c r="B17" s="16" t="s">
        <v>62</v>
      </c>
      <c r="C17" s="29">
        <f>SUM(C18:C19)</f>
        <v>366000</v>
      </c>
      <c r="D17" s="30">
        <f>SUM(D18:D19)</f>
        <v>0</v>
      </c>
    </row>
    <row r="18" spans="1:4" ht="27.6" x14ac:dyDescent="0.25">
      <c r="A18" s="40" t="s">
        <v>109</v>
      </c>
      <c r="B18" s="19" t="s">
        <v>134</v>
      </c>
      <c r="C18" s="31">
        <v>160000</v>
      </c>
      <c r="D18" s="25" t="s">
        <v>170</v>
      </c>
    </row>
    <row r="19" spans="1:4" ht="41.4" x14ac:dyDescent="0.25">
      <c r="A19" s="40" t="s">
        <v>20</v>
      </c>
      <c r="B19" s="18" t="s">
        <v>135</v>
      </c>
      <c r="C19" s="31">
        <v>206000</v>
      </c>
      <c r="D19" s="25" t="s">
        <v>170</v>
      </c>
    </row>
    <row r="20" spans="1:4" ht="13.8" x14ac:dyDescent="0.25">
      <c r="A20" s="41" t="s">
        <v>7</v>
      </c>
      <c r="B20" s="28" t="s">
        <v>64</v>
      </c>
      <c r="C20" s="29">
        <f>C21</f>
        <v>2000</v>
      </c>
      <c r="D20" s="30"/>
    </row>
    <row r="21" spans="1:4" ht="27.6" x14ac:dyDescent="0.25">
      <c r="A21" s="41" t="s">
        <v>9</v>
      </c>
      <c r="B21" s="16" t="s">
        <v>62</v>
      </c>
      <c r="C21" s="29">
        <f>C22</f>
        <v>2000</v>
      </c>
      <c r="D21" s="30"/>
    </row>
    <row r="22" spans="1:4" ht="27.6" x14ac:dyDescent="0.25">
      <c r="A22" s="42" t="s">
        <v>11</v>
      </c>
      <c r="B22" s="19" t="s">
        <v>136</v>
      </c>
      <c r="C22" s="31">
        <v>2000</v>
      </c>
      <c r="D22" s="25" t="s">
        <v>169</v>
      </c>
    </row>
    <row r="23" spans="1:4" ht="13.8" x14ac:dyDescent="0.25">
      <c r="A23" s="41" t="s">
        <v>29</v>
      </c>
      <c r="B23" s="28" t="s">
        <v>63</v>
      </c>
      <c r="C23" s="29">
        <f>C24</f>
        <v>21200</v>
      </c>
      <c r="D23" s="30"/>
    </row>
    <row r="24" spans="1:4" ht="27.6" x14ac:dyDescent="0.25">
      <c r="A24" s="41" t="s">
        <v>30</v>
      </c>
      <c r="B24" s="16" t="s">
        <v>62</v>
      </c>
      <c r="C24" s="29">
        <f>C25+C26</f>
        <v>21200</v>
      </c>
      <c r="D24" s="30"/>
    </row>
    <row r="25" spans="1:4" ht="13.8" x14ac:dyDescent="0.25">
      <c r="A25" s="42" t="s">
        <v>31</v>
      </c>
      <c r="B25" s="9" t="s">
        <v>137</v>
      </c>
      <c r="C25" s="31">
        <v>1200</v>
      </c>
      <c r="D25" s="25" t="s">
        <v>122</v>
      </c>
    </row>
    <row r="26" spans="1:4" ht="27.6" x14ac:dyDescent="0.25">
      <c r="A26" s="42" t="s">
        <v>110</v>
      </c>
      <c r="B26" s="19" t="s">
        <v>136</v>
      </c>
      <c r="C26" s="31">
        <v>20000</v>
      </c>
      <c r="D26" s="26" t="s">
        <v>168</v>
      </c>
    </row>
    <row r="27" spans="1:4" ht="13.8" x14ac:dyDescent="0.25">
      <c r="A27" s="41" t="s">
        <v>32</v>
      </c>
      <c r="B27" s="28" t="s">
        <v>65</v>
      </c>
      <c r="C27" s="29">
        <f>C28+C30</f>
        <v>56800</v>
      </c>
      <c r="D27" s="30">
        <f t="shared" ref="D27" si="0">D30</f>
        <v>0</v>
      </c>
    </row>
    <row r="28" spans="1:4" ht="27.6" x14ac:dyDescent="0.25">
      <c r="A28" s="41" t="s">
        <v>33</v>
      </c>
      <c r="B28" s="16" t="s">
        <v>5</v>
      </c>
      <c r="C28" s="29">
        <f>C29</f>
        <v>22800</v>
      </c>
      <c r="D28" s="30"/>
    </row>
    <row r="29" spans="1:4" ht="41.4" x14ac:dyDescent="0.25">
      <c r="A29" s="42" t="s">
        <v>34</v>
      </c>
      <c r="B29" s="17" t="s">
        <v>138</v>
      </c>
      <c r="C29" s="31">
        <v>22800</v>
      </c>
      <c r="D29" s="26" t="s">
        <v>103</v>
      </c>
    </row>
    <row r="30" spans="1:4" ht="27.6" x14ac:dyDescent="0.25">
      <c r="A30" s="41" t="s">
        <v>90</v>
      </c>
      <c r="B30" s="16" t="s">
        <v>62</v>
      </c>
      <c r="C30" s="29">
        <f>C31+C32</f>
        <v>34000</v>
      </c>
      <c r="D30" s="30"/>
    </row>
    <row r="31" spans="1:4" ht="27.6" x14ac:dyDescent="0.25">
      <c r="A31" s="42" t="s">
        <v>91</v>
      </c>
      <c r="B31" s="18" t="s">
        <v>139</v>
      </c>
      <c r="C31" s="31">
        <v>15000</v>
      </c>
      <c r="D31" s="25" t="s">
        <v>167</v>
      </c>
    </row>
    <row r="32" spans="1:4" ht="27.6" x14ac:dyDescent="0.25">
      <c r="A32" s="42" t="s">
        <v>124</v>
      </c>
      <c r="B32" s="19" t="s">
        <v>136</v>
      </c>
      <c r="C32" s="31">
        <v>19000</v>
      </c>
      <c r="D32" s="26" t="s">
        <v>166</v>
      </c>
    </row>
    <row r="33" spans="1:5" ht="13.8" x14ac:dyDescent="0.25">
      <c r="A33" s="41" t="s">
        <v>35</v>
      </c>
      <c r="B33" s="28" t="s">
        <v>66</v>
      </c>
      <c r="C33" s="29">
        <f>C34+C36</f>
        <v>101300</v>
      </c>
      <c r="D33" s="30"/>
    </row>
    <row r="34" spans="1:5" ht="41.4" x14ac:dyDescent="0.25">
      <c r="A34" s="41" t="s">
        <v>36</v>
      </c>
      <c r="B34" s="16" t="s">
        <v>18</v>
      </c>
      <c r="C34" s="29">
        <f>C35</f>
        <v>100000</v>
      </c>
      <c r="D34" s="30"/>
    </row>
    <row r="35" spans="1:5" ht="27.6" x14ac:dyDescent="0.3">
      <c r="A35" s="42" t="s">
        <v>37</v>
      </c>
      <c r="B35" s="19" t="s">
        <v>129</v>
      </c>
      <c r="C35" s="31">
        <v>100000</v>
      </c>
      <c r="D35" s="26" t="s">
        <v>165</v>
      </c>
      <c r="E35" s="45"/>
    </row>
    <row r="36" spans="1:5" ht="27.6" x14ac:dyDescent="0.25">
      <c r="A36" s="41" t="s">
        <v>111</v>
      </c>
      <c r="B36" s="16" t="s">
        <v>5</v>
      </c>
      <c r="C36" s="29">
        <f>C37</f>
        <v>1300</v>
      </c>
      <c r="D36" s="30"/>
    </row>
    <row r="37" spans="1:5" ht="13.8" x14ac:dyDescent="0.25">
      <c r="A37" s="42" t="s">
        <v>112</v>
      </c>
      <c r="B37" s="17" t="s">
        <v>138</v>
      </c>
      <c r="C37" s="31">
        <v>1300</v>
      </c>
      <c r="D37" s="25" t="s">
        <v>164</v>
      </c>
    </row>
    <row r="38" spans="1:5" ht="13.8" x14ac:dyDescent="0.25">
      <c r="A38" s="41" t="s">
        <v>38</v>
      </c>
      <c r="B38" s="28" t="s">
        <v>67</v>
      </c>
      <c r="C38" s="29">
        <f>C39</f>
        <v>15960</v>
      </c>
      <c r="D38" s="30"/>
    </row>
    <row r="39" spans="1:5" ht="27.6" x14ac:dyDescent="0.25">
      <c r="A39" s="41" t="s">
        <v>39</v>
      </c>
      <c r="B39" s="16" t="s">
        <v>62</v>
      </c>
      <c r="C39" s="29">
        <f>C40</f>
        <v>15960</v>
      </c>
      <c r="D39" s="30"/>
    </row>
    <row r="40" spans="1:5" ht="41.4" x14ac:dyDescent="0.25">
      <c r="A40" s="42" t="s">
        <v>40</v>
      </c>
      <c r="B40" s="17" t="s">
        <v>140</v>
      </c>
      <c r="C40" s="31">
        <f>2100+13860</f>
        <v>15960</v>
      </c>
      <c r="D40" s="26" t="s">
        <v>163</v>
      </c>
    </row>
    <row r="41" spans="1:5" ht="13.8" x14ac:dyDescent="0.25">
      <c r="A41" s="41" t="s">
        <v>41</v>
      </c>
      <c r="B41" s="28" t="s">
        <v>68</v>
      </c>
      <c r="C41" s="29">
        <f>C42</f>
        <v>3000</v>
      </c>
      <c r="D41" s="30"/>
    </row>
    <row r="42" spans="1:5" ht="41.4" x14ac:dyDescent="0.25">
      <c r="A42" s="41" t="s">
        <v>61</v>
      </c>
      <c r="B42" s="16" t="s">
        <v>18</v>
      </c>
      <c r="C42" s="29">
        <f>C43</f>
        <v>3000</v>
      </c>
      <c r="D42" s="30"/>
    </row>
    <row r="43" spans="1:5" ht="41.4" x14ac:dyDescent="0.25">
      <c r="A43" s="42" t="s">
        <v>42</v>
      </c>
      <c r="B43" s="32" t="s">
        <v>141</v>
      </c>
      <c r="C43" s="31">
        <v>3000</v>
      </c>
      <c r="D43" s="26" t="s">
        <v>162</v>
      </c>
    </row>
    <row r="44" spans="1:5" ht="13.8" x14ac:dyDescent="0.25">
      <c r="A44" s="41" t="s">
        <v>43</v>
      </c>
      <c r="B44" s="28" t="s">
        <v>104</v>
      </c>
      <c r="C44" s="29">
        <f>C45+C47</f>
        <v>105300</v>
      </c>
      <c r="D44" s="25"/>
    </row>
    <row r="45" spans="1:5" ht="27.6" x14ac:dyDescent="0.25">
      <c r="A45" s="41" t="s">
        <v>76</v>
      </c>
      <c r="B45" s="16" t="s">
        <v>5</v>
      </c>
      <c r="C45" s="29">
        <f>C46</f>
        <v>12000</v>
      </c>
      <c r="D45" s="25"/>
    </row>
    <row r="46" spans="1:5" ht="13.8" x14ac:dyDescent="0.25">
      <c r="A46" s="42" t="s">
        <v>77</v>
      </c>
      <c r="B46" s="17" t="s">
        <v>138</v>
      </c>
      <c r="C46" s="31">
        <v>12000</v>
      </c>
      <c r="D46" s="25" t="s">
        <v>161</v>
      </c>
    </row>
    <row r="47" spans="1:5" ht="27.6" x14ac:dyDescent="0.25">
      <c r="A47" s="41" t="s">
        <v>92</v>
      </c>
      <c r="B47" s="16" t="s">
        <v>62</v>
      </c>
      <c r="C47" s="29">
        <f>SUM(C48:C51)</f>
        <v>93300</v>
      </c>
      <c r="D47" s="25"/>
    </row>
    <row r="48" spans="1:5" ht="27.6" x14ac:dyDescent="0.25">
      <c r="A48" s="42" t="s">
        <v>93</v>
      </c>
      <c r="B48" s="17" t="s">
        <v>140</v>
      </c>
      <c r="C48" s="31">
        <f>9500+10000</f>
        <v>19500</v>
      </c>
      <c r="D48" s="26" t="s">
        <v>174</v>
      </c>
    </row>
    <row r="49" spans="1:5" ht="27.6" x14ac:dyDescent="0.25">
      <c r="A49" s="42" t="s">
        <v>94</v>
      </c>
      <c r="B49" s="18" t="s">
        <v>139</v>
      </c>
      <c r="C49" s="31">
        <v>10000</v>
      </c>
      <c r="D49" s="26" t="s">
        <v>126</v>
      </c>
      <c r="E49" s="52"/>
    </row>
    <row r="50" spans="1:5" ht="27.6" x14ac:dyDescent="0.25">
      <c r="A50" s="42" t="s">
        <v>113</v>
      </c>
      <c r="B50" s="19" t="s">
        <v>142</v>
      </c>
      <c r="C50" s="31">
        <v>48800</v>
      </c>
      <c r="D50" s="26" t="s">
        <v>160</v>
      </c>
    </row>
    <row r="51" spans="1:5" ht="27.6" x14ac:dyDescent="0.25">
      <c r="A51" s="42" t="s">
        <v>114</v>
      </c>
      <c r="B51" s="19" t="s">
        <v>136</v>
      </c>
      <c r="C51" s="31">
        <v>15000</v>
      </c>
      <c r="D51" s="26" t="s">
        <v>159</v>
      </c>
    </row>
    <row r="52" spans="1:5" ht="13.8" x14ac:dyDescent="0.25">
      <c r="A52" s="41" t="s">
        <v>44</v>
      </c>
      <c r="B52" s="28" t="s">
        <v>69</v>
      </c>
      <c r="C52" s="29">
        <f>C53</f>
        <v>40000</v>
      </c>
      <c r="D52" s="30">
        <f t="shared" ref="D52" si="1">D53</f>
        <v>0</v>
      </c>
    </row>
    <row r="53" spans="1:5" ht="27.6" x14ac:dyDescent="0.25">
      <c r="A53" s="41" t="s">
        <v>78</v>
      </c>
      <c r="B53" s="16" t="s">
        <v>62</v>
      </c>
      <c r="C53" s="29">
        <f t="shared" ref="C53:D53" si="2">SUM(C54:C54)</f>
        <v>40000</v>
      </c>
      <c r="D53" s="30">
        <f t="shared" si="2"/>
        <v>0</v>
      </c>
    </row>
    <row r="54" spans="1:5" ht="13.8" x14ac:dyDescent="0.25">
      <c r="A54" s="42" t="s">
        <v>79</v>
      </c>
      <c r="B54" s="17" t="s">
        <v>140</v>
      </c>
      <c r="C54" s="31">
        <v>40000</v>
      </c>
      <c r="D54" s="25" t="s">
        <v>158</v>
      </c>
    </row>
    <row r="55" spans="1:5" ht="27.6" x14ac:dyDescent="0.25">
      <c r="A55" s="41" t="s">
        <v>45</v>
      </c>
      <c r="B55" s="33" t="s">
        <v>89</v>
      </c>
      <c r="C55" s="29">
        <f>C56</f>
        <v>7400</v>
      </c>
      <c r="D55" s="30"/>
    </row>
    <row r="56" spans="1:5" ht="41.4" x14ac:dyDescent="0.25">
      <c r="A56" s="41" t="s">
        <v>46</v>
      </c>
      <c r="B56" s="16" t="s">
        <v>18</v>
      </c>
      <c r="C56" s="29">
        <f>C57</f>
        <v>7400</v>
      </c>
      <c r="D56" s="30"/>
    </row>
    <row r="57" spans="1:5" ht="27.6" x14ac:dyDescent="0.25">
      <c r="A57" s="42" t="s">
        <v>47</v>
      </c>
      <c r="B57" s="19" t="s">
        <v>143</v>
      </c>
      <c r="C57" s="31">
        <v>7400</v>
      </c>
      <c r="D57" s="26" t="s">
        <v>173</v>
      </c>
    </row>
    <row r="58" spans="1:5" ht="13.8" x14ac:dyDescent="0.25">
      <c r="A58" s="41" t="s">
        <v>48</v>
      </c>
      <c r="B58" s="28" t="s">
        <v>72</v>
      </c>
      <c r="C58" s="29">
        <f>C59</f>
        <v>49830</v>
      </c>
      <c r="D58" s="30"/>
    </row>
    <row r="59" spans="1:5" ht="41.4" x14ac:dyDescent="0.25">
      <c r="A59" s="41" t="s">
        <v>49</v>
      </c>
      <c r="B59" s="16" t="s">
        <v>18</v>
      </c>
      <c r="C59" s="29">
        <f>C60</f>
        <v>49830</v>
      </c>
      <c r="D59" s="30"/>
    </row>
    <row r="60" spans="1:5" ht="55.2" x14ac:dyDescent="0.25">
      <c r="A60" s="42" t="s">
        <v>50</v>
      </c>
      <c r="B60" s="17" t="s">
        <v>144</v>
      </c>
      <c r="C60" s="31">
        <f>14830+35000</f>
        <v>49830</v>
      </c>
      <c r="D60" s="26" t="s">
        <v>151</v>
      </c>
    </row>
    <row r="61" spans="1:5" ht="13.8" x14ac:dyDescent="0.25">
      <c r="A61" s="41" t="s">
        <v>51</v>
      </c>
      <c r="B61" s="23" t="s">
        <v>101</v>
      </c>
      <c r="C61" s="29">
        <f>C62</f>
        <v>4100</v>
      </c>
      <c r="D61" s="26"/>
    </row>
    <row r="62" spans="1:5" ht="41.4" x14ac:dyDescent="0.25">
      <c r="A62" s="41" t="s">
        <v>52</v>
      </c>
      <c r="B62" s="21" t="s">
        <v>18</v>
      </c>
      <c r="C62" s="29">
        <f>C63</f>
        <v>4100</v>
      </c>
      <c r="D62" s="26"/>
    </row>
    <row r="63" spans="1:5" ht="41.4" x14ac:dyDescent="0.25">
      <c r="A63" s="42" t="s">
        <v>53</v>
      </c>
      <c r="B63" s="34" t="s">
        <v>145</v>
      </c>
      <c r="C63" s="31">
        <v>4100</v>
      </c>
      <c r="D63" s="26" t="s">
        <v>102</v>
      </c>
    </row>
    <row r="64" spans="1:5" ht="27.6" x14ac:dyDescent="0.25">
      <c r="A64" s="41" t="s">
        <v>21</v>
      </c>
      <c r="B64" s="20" t="s">
        <v>98</v>
      </c>
      <c r="C64" s="29">
        <f>C65</f>
        <v>22600</v>
      </c>
      <c r="D64" s="25"/>
    </row>
    <row r="65" spans="1:4" ht="27.6" x14ac:dyDescent="0.25">
      <c r="A65" s="43" t="s">
        <v>22</v>
      </c>
      <c r="B65" s="21" t="s">
        <v>10</v>
      </c>
      <c r="C65" s="29">
        <f>C66</f>
        <v>22600</v>
      </c>
      <c r="D65" s="25"/>
    </row>
    <row r="66" spans="1:4" ht="41.4" x14ac:dyDescent="0.25">
      <c r="A66" s="44" t="s">
        <v>70</v>
      </c>
      <c r="B66" s="22" t="s">
        <v>146</v>
      </c>
      <c r="C66" s="31">
        <v>22600</v>
      </c>
      <c r="D66" s="26" t="s">
        <v>175</v>
      </c>
    </row>
    <row r="67" spans="1:4" ht="13.8" x14ac:dyDescent="0.25">
      <c r="A67" s="41" t="s">
        <v>54</v>
      </c>
      <c r="B67" s="28" t="s">
        <v>59</v>
      </c>
      <c r="C67" s="29">
        <f>C68</f>
        <v>8000</v>
      </c>
      <c r="D67" s="30">
        <f t="shared" ref="D67" si="3">D68</f>
        <v>0</v>
      </c>
    </row>
    <row r="68" spans="1:4" ht="27.6" x14ac:dyDescent="0.25">
      <c r="A68" s="41" t="s">
        <v>56</v>
      </c>
      <c r="B68" s="16" t="s">
        <v>10</v>
      </c>
      <c r="C68" s="29">
        <f>C69</f>
        <v>8000</v>
      </c>
      <c r="D68" s="30"/>
    </row>
    <row r="69" spans="1:4" ht="27.6" x14ac:dyDescent="0.25">
      <c r="A69" s="42" t="s">
        <v>55</v>
      </c>
      <c r="B69" s="19" t="s">
        <v>147</v>
      </c>
      <c r="C69" s="31">
        <v>8000</v>
      </c>
      <c r="D69" s="25" t="s">
        <v>157</v>
      </c>
    </row>
    <row r="70" spans="1:4" ht="13.8" x14ac:dyDescent="0.25">
      <c r="A70" s="41" t="s">
        <v>23</v>
      </c>
      <c r="B70" s="28" t="s">
        <v>73</v>
      </c>
      <c r="C70" s="29">
        <f>C71</f>
        <v>50000</v>
      </c>
      <c r="D70" s="30"/>
    </row>
    <row r="71" spans="1:4" ht="27.6" x14ac:dyDescent="0.25">
      <c r="A71" s="41" t="s">
        <v>24</v>
      </c>
      <c r="B71" s="16" t="s">
        <v>10</v>
      </c>
      <c r="C71" s="29">
        <f>C72</f>
        <v>50000</v>
      </c>
      <c r="D71" s="30"/>
    </row>
    <row r="72" spans="1:4" ht="41.4" x14ac:dyDescent="0.25">
      <c r="A72" s="42" t="s">
        <v>25</v>
      </c>
      <c r="B72" s="19" t="s">
        <v>147</v>
      </c>
      <c r="C72" s="31">
        <v>50000</v>
      </c>
      <c r="D72" s="26" t="s">
        <v>99</v>
      </c>
    </row>
    <row r="73" spans="1:4" ht="13.8" x14ac:dyDescent="0.25">
      <c r="A73" s="41" t="s">
        <v>26</v>
      </c>
      <c r="B73" s="28" t="s">
        <v>60</v>
      </c>
      <c r="C73" s="29">
        <f>C74</f>
        <v>7000</v>
      </c>
      <c r="D73" s="30"/>
    </row>
    <row r="74" spans="1:4" ht="27.6" x14ac:dyDescent="0.25">
      <c r="A74" s="41" t="s">
        <v>57</v>
      </c>
      <c r="B74" s="16" t="s">
        <v>10</v>
      </c>
      <c r="C74" s="29">
        <f>C75</f>
        <v>7000</v>
      </c>
      <c r="D74" s="30"/>
    </row>
    <row r="75" spans="1:4" ht="51" customHeight="1" x14ac:dyDescent="0.25">
      <c r="A75" s="42" t="s">
        <v>58</v>
      </c>
      <c r="B75" s="19" t="s">
        <v>147</v>
      </c>
      <c r="C75" s="31">
        <v>7000</v>
      </c>
      <c r="D75" s="26" t="s">
        <v>156</v>
      </c>
    </row>
    <row r="76" spans="1:4" ht="13.8" x14ac:dyDescent="0.25">
      <c r="A76" s="41" t="s">
        <v>80</v>
      </c>
      <c r="B76" s="28" t="s">
        <v>75</v>
      </c>
      <c r="C76" s="29">
        <f>C77</f>
        <v>23000</v>
      </c>
      <c r="D76" s="30"/>
    </row>
    <row r="77" spans="1:4" ht="27.6" x14ac:dyDescent="0.25">
      <c r="A77" s="41" t="s">
        <v>81</v>
      </c>
      <c r="B77" s="16" t="s">
        <v>10</v>
      </c>
      <c r="C77" s="29">
        <f>C78</f>
        <v>23000</v>
      </c>
      <c r="D77" s="30"/>
    </row>
    <row r="78" spans="1:4" ht="41.4" x14ac:dyDescent="0.25">
      <c r="A78" s="42" t="s">
        <v>82</v>
      </c>
      <c r="B78" s="19" t="s">
        <v>148</v>
      </c>
      <c r="C78" s="31">
        <v>23000</v>
      </c>
      <c r="D78" s="26" t="s">
        <v>100</v>
      </c>
    </row>
    <row r="79" spans="1:4" ht="13.8" x14ac:dyDescent="0.25">
      <c r="A79" s="41" t="s">
        <v>27</v>
      </c>
      <c r="B79" s="28" t="s">
        <v>74</v>
      </c>
      <c r="C79" s="29">
        <f>C80</f>
        <v>20000</v>
      </c>
      <c r="D79" s="30"/>
    </row>
    <row r="80" spans="1:4" ht="27.6" x14ac:dyDescent="0.25">
      <c r="A80" s="41" t="s">
        <v>125</v>
      </c>
      <c r="B80" s="16" t="s">
        <v>10</v>
      </c>
      <c r="C80" s="29">
        <f>C81</f>
        <v>20000</v>
      </c>
      <c r="D80" s="30"/>
    </row>
    <row r="81" spans="1:4" ht="41.4" x14ac:dyDescent="0.25">
      <c r="A81" s="42" t="s">
        <v>28</v>
      </c>
      <c r="B81" s="19" t="s">
        <v>148</v>
      </c>
      <c r="C81" s="31">
        <v>20000</v>
      </c>
      <c r="D81" s="26" t="s">
        <v>177</v>
      </c>
    </row>
    <row r="82" spans="1:4" ht="13.8" x14ac:dyDescent="0.25">
      <c r="A82" s="41" t="s">
        <v>83</v>
      </c>
      <c r="B82" s="28" t="s">
        <v>71</v>
      </c>
      <c r="C82" s="29">
        <f>C83</f>
        <v>60000</v>
      </c>
      <c r="D82" s="30"/>
    </row>
    <row r="83" spans="1:4" ht="27.6" x14ac:dyDescent="0.25">
      <c r="A83" s="41" t="s">
        <v>84</v>
      </c>
      <c r="B83" s="16" t="s">
        <v>10</v>
      </c>
      <c r="C83" s="29">
        <f>C84</f>
        <v>60000</v>
      </c>
      <c r="D83" s="30"/>
    </row>
    <row r="84" spans="1:4" ht="41.4" x14ac:dyDescent="0.25">
      <c r="A84" s="42" t="s">
        <v>85</v>
      </c>
      <c r="B84" s="19" t="s">
        <v>148</v>
      </c>
      <c r="C84" s="31">
        <v>60000</v>
      </c>
      <c r="D84" s="26" t="s">
        <v>155</v>
      </c>
    </row>
    <row r="85" spans="1:4" ht="13.8" x14ac:dyDescent="0.25">
      <c r="A85" s="41" t="s">
        <v>86</v>
      </c>
      <c r="B85" s="23" t="s">
        <v>97</v>
      </c>
      <c r="C85" s="29">
        <f>C86</f>
        <v>4000</v>
      </c>
      <c r="D85" s="30">
        <f t="shared" ref="D85" si="4">D86</f>
        <v>0</v>
      </c>
    </row>
    <row r="86" spans="1:4" ht="27.6" x14ac:dyDescent="0.25">
      <c r="A86" s="41" t="s">
        <v>87</v>
      </c>
      <c r="B86" s="21" t="s">
        <v>10</v>
      </c>
      <c r="C86" s="29">
        <f>C87</f>
        <v>4000</v>
      </c>
      <c r="D86" s="30"/>
    </row>
    <row r="87" spans="1:4" ht="27.6" x14ac:dyDescent="0.25">
      <c r="A87" s="42" t="s">
        <v>88</v>
      </c>
      <c r="B87" s="24" t="s">
        <v>149</v>
      </c>
      <c r="C87" s="31">
        <v>4000</v>
      </c>
      <c r="D87" s="25" t="s">
        <v>176</v>
      </c>
    </row>
    <row r="88" spans="1:4" ht="13.8" x14ac:dyDescent="0.25">
      <c r="A88" s="13"/>
      <c r="B88" s="28" t="s">
        <v>2</v>
      </c>
      <c r="C88" s="29">
        <f>C9+C20+C23+C27+C33+C38+C41+C44+C52+C55+C58+C61+C64+C67+C70+C73+C76+C79+C82+C85</f>
        <v>1105490</v>
      </c>
      <c r="D88" s="35"/>
    </row>
    <row r="89" spans="1:4" ht="15" customHeight="1" x14ac:dyDescent="0.25">
      <c r="A89" s="55" t="s">
        <v>13</v>
      </c>
      <c r="B89" s="55"/>
      <c r="C89" s="55"/>
      <c r="D89" s="55"/>
    </row>
    <row r="90" spans="1:4" ht="15" customHeight="1" x14ac:dyDescent="0.25">
      <c r="A90" s="36"/>
      <c r="B90" s="36"/>
      <c r="C90" s="37"/>
      <c r="D90" s="36"/>
    </row>
    <row r="91" spans="1:4" ht="30.75" customHeight="1" x14ac:dyDescent="0.25">
      <c r="A91" s="36"/>
      <c r="B91" s="53" t="s">
        <v>152</v>
      </c>
      <c r="C91" s="50">
        <v>1242600</v>
      </c>
      <c r="D91" s="38"/>
    </row>
    <row r="92" spans="1:4" ht="13.8" x14ac:dyDescent="0.25">
      <c r="A92" s="36"/>
      <c r="B92" s="53"/>
      <c r="C92" s="50">
        <v>1070490</v>
      </c>
      <c r="D92" s="38"/>
    </row>
    <row r="93" spans="1:4" ht="13.8" x14ac:dyDescent="0.25">
      <c r="A93" s="36"/>
      <c r="B93" s="53"/>
      <c r="C93" s="54">
        <f>C91-C92</f>
        <v>172110</v>
      </c>
      <c r="D93" s="51" t="s">
        <v>150</v>
      </c>
    </row>
    <row r="94" spans="1:4" ht="13.8" x14ac:dyDescent="0.25">
      <c r="A94" s="36"/>
      <c r="B94" s="53"/>
      <c r="C94" s="54"/>
      <c r="D94" s="51"/>
    </row>
    <row r="95" spans="1:4" ht="29.25" customHeight="1" x14ac:dyDescent="0.25">
      <c r="A95" s="36"/>
      <c r="B95" s="53" t="s">
        <v>153</v>
      </c>
      <c r="C95" s="50">
        <v>247500</v>
      </c>
      <c r="D95" s="38"/>
    </row>
    <row r="96" spans="1:4" ht="13.8" x14ac:dyDescent="0.25">
      <c r="A96" s="36"/>
      <c r="B96" s="53"/>
      <c r="C96" s="50">
        <v>35000</v>
      </c>
      <c r="D96" s="38"/>
    </row>
    <row r="97" spans="1:4" ht="13.8" x14ac:dyDescent="0.25">
      <c r="A97" s="36"/>
      <c r="B97" s="53"/>
      <c r="C97" s="54">
        <f>C95-C96</f>
        <v>212500</v>
      </c>
      <c r="D97" s="51" t="s">
        <v>154</v>
      </c>
    </row>
    <row r="98" spans="1:4" ht="15" customHeight="1" x14ac:dyDescent="0.25">
      <c r="A98" s="36"/>
      <c r="B98" s="36"/>
      <c r="C98" s="50"/>
      <c r="D98" s="51"/>
    </row>
    <row r="99" spans="1:4" ht="15" customHeight="1" x14ac:dyDescent="0.25">
      <c r="A99" s="36"/>
      <c r="B99" s="36"/>
      <c r="C99" s="37"/>
      <c r="D99" s="36"/>
    </row>
    <row r="100" spans="1:4" ht="15" customHeight="1" x14ac:dyDescent="0.25">
      <c r="A100" s="5"/>
      <c r="B100" s="5"/>
      <c r="C100" s="6"/>
      <c r="D100" s="5"/>
    </row>
    <row r="101" spans="1:4" ht="15" customHeight="1" x14ac:dyDescent="0.25">
      <c r="A101" s="5"/>
      <c r="B101" s="5" t="s">
        <v>119</v>
      </c>
      <c r="C101" s="6"/>
      <c r="D101" s="5"/>
    </row>
    <row r="102" spans="1:4" ht="15" customHeight="1" x14ac:dyDescent="0.25">
      <c r="A102" s="5"/>
      <c r="B102" s="5" t="s">
        <v>115</v>
      </c>
      <c r="C102" s="46">
        <f>C65+C68+C71+C74+C77+C80+C83+C86</f>
        <v>194600</v>
      </c>
      <c r="D102" s="5"/>
    </row>
    <row r="103" spans="1:4" ht="15" customHeight="1" x14ac:dyDescent="0.25">
      <c r="A103" s="5"/>
      <c r="B103" s="5" t="s">
        <v>116</v>
      </c>
      <c r="C103" s="46">
        <f>C10</f>
        <v>45000</v>
      </c>
      <c r="D103" s="5"/>
    </row>
    <row r="104" spans="1:4" ht="15" customHeight="1" x14ac:dyDescent="0.25">
      <c r="A104" s="5"/>
      <c r="B104" s="5" t="s">
        <v>120</v>
      </c>
      <c r="C104" s="46">
        <f>C12+C34+C42+C56+C59+C62</f>
        <v>167330</v>
      </c>
      <c r="D104" s="5"/>
    </row>
    <row r="105" spans="1:4" ht="15" customHeight="1" x14ac:dyDescent="0.25">
      <c r="A105" s="5"/>
      <c r="B105" s="5" t="s">
        <v>117</v>
      </c>
      <c r="C105" s="46">
        <f>C14+C28+C36+C45</f>
        <v>126100</v>
      </c>
      <c r="D105" s="5"/>
    </row>
    <row r="106" spans="1:4" ht="15" customHeight="1" x14ac:dyDescent="0.25">
      <c r="A106" s="5"/>
      <c r="B106" s="5" t="s">
        <v>118</v>
      </c>
      <c r="C106" s="46">
        <f>C17+C21+C24+C30+C39+C47+C53</f>
        <v>572460</v>
      </c>
      <c r="D106" s="5"/>
    </row>
    <row r="107" spans="1:4" x14ac:dyDescent="0.25">
      <c r="C107" s="47">
        <f>SUM(C102:C106)</f>
        <v>1105490</v>
      </c>
    </row>
    <row r="108" spans="1:4" x14ac:dyDescent="0.25">
      <c r="C108" s="7"/>
    </row>
    <row r="109" spans="1:4" x14ac:dyDescent="0.25">
      <c r="C109" s="7"/>
    </row>
    <row r="110" spans="1:4" ht="13.8" x14ac:dyDescent="0.25">
      <c r="A110" s="2" t="s">
        <v>15</v>
      </c>
    </row>
  </sheetData>
  <mergeCells count="3">
    <mergeCell ref="A89:D89"/>
    <mergeCell ref="A3:D3"/>
    <mergeCell ref="A4:D4"/>
  </mergeCells>
  <printOptions horizontalCentered="1"/>
  <pageMargins left="1.1811023622047245" right="0.39370078740157483" top="0.78740157480314965" bottom="0.78740157480314965" header="0.51181102362204722" footer="0.51181102362204722"/>
  <pageSetup paperSize="9" scale="7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Investicijos</vt:lpstr>
      <vt:lpstr>Investicijos!Print_Titles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Darbuotojas</dc:creator>
  <cp:lastModifiedBy>Sadauskienė, Dalia</cp:lastModifiedBy>
  <cp:lastPrinted>2024-03-12T07:44:00Z</cp:lastPrinted>
  <dcterms:created xsi:type="dcterms:W3CDTF">2021-02-03T18:40:37Z</dcterms:created>
  <dcterms:modified xsi:type="dcterms:W3CDTF">2024-03-14T07:12:18Z</dcterms:modified>
</cp:coreProperties>
</file>